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1\1 výzva\"/>
    </mc:Choice>
  </mc:AlternateContent>
  <xr:revisionPtr revIDLastSave="0" documentId="13_ncr:1_{60A97E2A-D11F-4BE2-979D-FBED4E64729A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9" i="1" l="1"/>
  <c r="P9" i="1"/>
  <c r="T9" i="1" l="1"/>
  <c r="P8" i="1" l="1"/>
  <c r="S8" i="1"/>
  <c r="T8" i="1"/>
  <c r="P7" i="1" l="1"/>
  <c r="Q12" i="1" s="1"/>
  <c r="S7" i="1"/>
  <c r="R12" i="1" s="1"/>
  <c r="T7" i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<sst xmlns="http://schemas.openxmlformats.org/spreadsheetml/2006/main" count="55" uniqueCount="47">
  <si>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</si>
  <si>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</si>
  <si>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</si>
  <si>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</si>
  <si>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</si>
  <si>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</si>
  <si>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</si>
  <si>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</si>
  <si>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</si>
  <si>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</si>
  <si>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</si>
  <si>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</si>
  <si>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</si>
  <si>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</si>
  <si>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</si>
  <si>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</si>
  <si>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</si>
  <si>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</si>
  <si>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</si>
  <si>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</si>
  <si>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</si>
  <si>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</si>
  <si>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</si>
  <si>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</si>
  <si>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</si>
  <si>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</si>
  <si>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</si>
  <si>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</si>
  <si>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</si>
  <si>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</si>
  <si>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</si>
  <si>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111 - 2022 </t>
  </si>
  <si>
    <t>Ing. Kamil Eckhardt, 
Tel.: 37763 3006</t>
  </si>
  <si>
    <t>Univerzitní 22, 
301 00 Plzeň,
Fakulta ekonomická - Děkanát,
místnost UL 401b</t>
  </si>
  <si>
    <t>Notebook 15,6"</t>
  </si>
  <si>
    <t>Notebook 14"</t>
  </si>
  <si>
    <t>Výkon procesoru v Passmark CPU více než 18 300 bodů, minimálně 4 jádra.
Procesor s podporou virtualizace.
RAM: minimálně 16GB DDR4 3200 MHz.
1x interní SSD: minimálně 1TB PCIe NVMe.
Integrovaná čtečka kontaktních identifikačních karet.
Integrovaná wifi 6 karta standardu 802.11ax.
Síťová karta 1Gb/s Ethernet s podporou PXE s portem RJ45.
Displej: 15,6" LED FHD rozlišení minimálně 1920x1080.
Integrovaná webkamera.
Porty: minimálně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 64-bit - OS Windows požadujeme z důvodu kompatibility s interními aplikacemi ZČU (Stag, Magion,...).
Hmotnost nejvýše 1,6 kg.
Baterie: nejméně 58 Wh.
Záruka min. 60 měsíců NBD on-site.</t>
  </si>
  <si>
    <t>Záruka na zboží min. 60 měsíců, NBD on-site.</t>
  </si>
  <si>
    <t>Výkon procesoru v Passmark CPU více než 18 300 bodů, minimálně 4 jádra.
Procesor s podporou virtualizace.
RAM: minimálně 16GB  DDR4 3200 MHz.
1x interní SSD: minimálně 1TB PCIe NVMe.
Integrovaná čtečka kontaktních identifikačních karet.
Integrovaná wifi 6 karta standardu 802.11ax.
Síťová karta 1Gb/s Ethernet s podporou PXE s portem RJ45.
Displej: 14" LED FHD rozlišení minimálně 1920x1080.
Integrovaná webkamera.
Porty: minimálně 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 64-bit - OS Windows požadujeme z důvodu kompatibility s interními aplikacemi ZČU (Stag, Magion,...).
Hmotnost nejvýše 1,4 kg.
Baterie: nejméně 42 Wh.
Záruka min. 60 měsíců NBD on-site.</t>
  </si>
  <si>
    <t>ANO</t>
  </si>
  <si>
    <t>21-13713S_Odhady nejistot-GACR</t>
  </si>
  <si>
    <t>do 20.12.2022</t>
  </si>
  <si>
    <t>Ing. Pavel Hájek, Ph.D.,
Tel.: 735 713 955</t>
  </si>
  <si>
    <t>Technická 8, 
301 00 Plzeň, 
Fakulta aplikovaných věd - Katedra geomatiky,
místnost UN 635</t>
  </si>
  <si>
    <t>CPU: Výkon procesoru v Passmark CPU min. 17 000 podle Passmark CPU Mark na adrese http://www.cpubenchmark.net/high_end_cpus.html (platné ke dni 27.9.2022), minimálně 6 jader/12 vláknen.
VGA: Integrovaná grafická karta s výkonem minimálně 9 500 podle Passmark GPU na adrese https://www.videocardbenchmark.net/high_end_gpus.html (platné ke dni 27.9.2022), minimálně 4GB RAM.
RAM: Minimálně 16 GB operační paměti typu DDR4.
Úložiště: SSD disk min. 512 GB ve slotě M.2 PCIe NVMe + druhý volný slot pro další disk.
Displej: 15,6 palců, minimální rozlišení 1920x1080, minimálně 250 nitů, IPS matný/antireflexní.
Porty: minimálně 3 USB porty, z toho minimálně 2x USB 3.2 Gen 1 a 1x USB-C 3.2 Gen 1; min. 1x HDMI 2.0 a Ethernet (RJ-45).
Kapacita baterie minimálně 45 Wh.
Hmotnost maximálně 2,5 kg.
Tloušťka maximálně 25 mm.
Webkamera s minimálně 720p rozlišením.
Bluetooth verze minimálně 5.0.
Podsvícená nebo osvětlená CZ klávesnice, numerická kávesnice.
Podpora Wi-Fi 6 11ax.
OS: Operační systém Windows10/11 64 bit Professional CZ - OS Windows požadujeme z důvodu kompatibility s interními aplikacemi ZČU (Stag, Magion,...).
Existence ovladačů pro Win10/11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Standardní záruka.
Součástí dodávky napájecí kabel.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</si>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</sst>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9" fillId="3" borderId="16" xfId="0" applyNumberFormat="1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9" fillId="3" borderId="19" xfId="0" applyNumberFormat="1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3" borderId="19" xfId="0" applyNumberFormat="1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0" fontId="5" fillId="3" borderId="17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0" zoomScaleNormal="60" workbookViewId="0">
      <selection activeCell="F3" sqref="F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8.285156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6.85546875" style="5" customWidth="1"/>
    <col min="12" max="12" width="31" style="5" customWidth="1"/>
    <col min="13" max="13" width="23.42578125" style="5" customWidth="1"/>
    <col min="14" max="14" width="33.7109375" style="4" customWidth="1"/>
    <col min="15" max="15" width="26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95" t="s">
        <v>31</v>
      </c>
      <c r="C1" s="96"/>
      <c r="D1" s="9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7"/>
      <c r="E3" s="87"/>
      <c r="F3" s="8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7"/>
      <c r="E4" s="87"/>
      <c r="F4" s="87"/>
      <c r="G4" s="87"/>
      <c r="H4" s="8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7" t="s">
        <v>2</v>
      </c>
      <c r="H5" s="9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45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86" t="s">
        <v>7</v>
      </c>
      <c r="T6" s="86" t="s">
        <v>8</v>
      </c>
      <c r="U6" s="41" t="s">
        <v>21</v>
      </c>
      <c r="V6" s="39" t="s">
        <v>22</v>
      </c>
    </row>
    <row r="7" spans="1:22" ht="320.25" customHeight="1" thickTop="1" x14ac:dyDescent="0.25">
      <c r="A7" s="20"/>
      <c r="B7" s="48">
        <v>1</v>
      </c>
      <c r="C7" s="49" t="s">
        <v>34</v>
      </c>
      <c r="D7" s="50">
        <v>3</v>
      </c>
      <c r="E7" s="51" t="s">
        <v>24</v>
      </c>
      <c r="F7" s="58" t="s">
        <v>36</v>
      </c>
      <c r="G7" s="113"/>
      <c r="H7" s="114"/>
      <c r="I7" s="108" t="s">
        <v>46</v>
      </c>
      <c r="J7" s="110" t="s">
        <v>30</v>
      </c>
      <c r="K7" s="112"/>
      <c r="L7" s="57" t="s">
        <v>37</v>
      </c>
      <c r="M7" s="91" t="s">
        <v>32</v>
      </c>
      <c r="N7" s="93" t="s">
        <v>33</v>
      </c>
      <c r="O7" s="52">
        <v>30</v>
      </c>
      <c r="P7" s="53">
        <f>D7*Q7</f>
        <v>93300</v>
      </c>
      <c r="Q7" s="54">
        <v>31100</v>
      </c>
      <c r="R7" s="119"/>
      <c r="S7" s="55">
        <f>D7*R7</f>
        <v>0</v>
      </c>
      <c r="T7" s="56" t="str">
        <f t="shared" ref="T7" si="0">IF(ISNUMBER(R7), IF(R7&gt;Q7,"NEVYHOVUJE","VYHOVUJE")," ")</f>
        <v xml:space="preserve"> </v>
      </c>
      <c r="U7" s="89"/>
      <c r="V7" s="51" t="s">
        <v>11</v>
      </c>
    </row>
    <row r="8" spans="1:22" ht="312" customHeight="1" thickBot="1" x14ac:dyDescent="0.3">
      <c r="A8" s="20"/>
      <c r="B8" s="59">
        <v>2</v>
      </c>
      <c r="C8" s="60" t="s">
        <v>35</v>
      </c>
      <c r="D8" s="61">
        <v>1</v>
      </c>
      <c r="E8" s="62" t="s">
        <v>24</v>
      </c>
      <c r="F8" s="85" t="s">
        <v>38</v>
      </c>
      <c r="G8" s="115"/>
      <c r="H8" s="116"/>
      <c r="I8" s="109"/>
      <c r="J8" s="111"/>
      <c r="K8" s="109"/>
      <c r="L8" s="63" t="s">
        <v>37</v>
      </c>
      <c r="M8" s="92"/>
      <c r="N8" s="94"/>
      <c r="O8" s="64">
        <v>30</v>
      </c>
      <c r="P8" s="65">
        <f>D8*Q8</f>
        <v>31100</v>
      </c>
      <c r="Q8" s="66">
        <v>31100</v>
      </c>
      <c r="R8" s="120"/>
      <c r="S8" s="67">
        <f>D8*R8</f>
        <v>0</v>
      </c>
      <c r="T8" s="68" t="str">
        <f t="shared" ref="T8" si="1">IF(ISNUMBER(R8), IF(R8&gt;Q8,"NEVYHOVUJE","VYHOVUJE")," ")</f>
        <v xml:space="preserve"> </v>
      </c>
      <c r="U8" s="90"/>
      <c r="V8" s="62" t="s">
        <v>11</v>
      </c>
    </row>
    <row r="9" spans="1:22" ht="404.25" customHeight="1" thickBot="1" x14ac:dyDescent="0.3">
      <c r="A9" s="20"/>
      <c r="B9" s="69">
        <v>3</v>
      </c>
      <c r="C9" s="70" t="s">
        <v>34</v>
      </c>
      <c r="D9" s="71">
        <v>1</v>
      </c>
      <c r="E9" s="72" t="s">
        <v>24</v>
      </c>
      <c r="F9" s="84" t="s">
        <v>44</v>
      </c>
      <c r="G9" s="117"/>
      <c r="H9" s="118"/>
      <c r="I9" s="88" t="s">
        <v>46</v>
      </c>
      <c r="J9" s="73" t="s">
        <v>39</v>
      </c>
      <c r="K9" s="74" t="s">
        <v>40</v>
      </c>
      <c r="L9" s="75"/>
      <c r="M9" s="82" t="s">
        <v>42</v>
      </c>
      <c r="N9" s="83" t="s">
        <v>43</v>
      </c>
      <c r="O9" s="76" t="s">
        <v>41</v>
      </c>
      <c r="P9" s="77">
        <f>D9*Q9</f>
        <v>16528</v>
      </c>
      <c r="Q9" s="78">
        <v>16528</v>
      </c>
      <c r="R9" s="121"/>
      <c r="S9" s="79">
        <f>D9*R9</f>
        <v>0</v>
      </c>
      <c r="T9" s="80" t="str">
        <f t="shared" ref="T9" si="2">IF(ISNUMBER(R9), IF(R9&gt;Q9,"NEVYHOVUJE","VYHOVUJE")," ")</f>
        <v xml:space="preserve"> </v>
      </c>
      <c r="U9" s="81"/>
      <c r="V9" s="72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6" t="s">
        <v>28</v>
      </c>
      <c r="C11" s="106"/>
      <c r="D11" s="106"/>
      <c r="E11" s="106"/>
      <c r="F11" s="106"/>
      <c r="G11" s="106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103" t="s">
        <v>10</v>
      </c>
      <c r="S11" s="104"/>
      <c r="T11" s="105"/>
      <c r="U11" s="24"/>
      <c r="V11" s="25"/>
    </row>
    <row r="12" spans="1:22" ht="50.45" customHeight="1" thickTop="1" thickBot="1" x14ac:dyDescent="0.3">
      <c r="B12" s="107" t="s">
        <v>26</v>
      </c>
      <c r="C12" s="107"/>
      <c r="D12" s="107"/>
      <c r="E12" s="107"/>
      <c r="F12" s="107"/>
      <c r="G12" s="107"/>
      <c r="H12" s="107"/>
      <c r="I12" s="26"/>
      <c r="L12" s="9"/>
      <c r="M12" s="9"/>
      <c r="N12" s="9"/>
      <c r="O12" s="27"/>
      <c r="P12" s="27"/>
      <c r="Q12" s="28">
        <f>SUM(P7:P9)</f>
        <v>140928</v>
      </c>
      <c r="R12" s="100">
        <f>SUM(S7:S9)</f>
        <v>0</v>
      </c>
      <c r="S12" s="101"/>
      <c r="T12" s="102"/>
    </row>
    <row r="13" spans="1:22" ht="15.75" thickTop="1" x14ac:dyDescent="0.25">
      <c r="B13" s="99" t="s">
        <v>27</v>
      </c>
      <c r="C13" s="99"/>
      <c r="D13" s="99"/>
      <c r="E13" s="99"/>
      <c r="F13" s="99"/>
      <c r="G13" s="99"/>
      <c r="H13" s="8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7"/>
      <c r="H14" s="8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7"/>
      <c r="H15" s="8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7"/>
      <c r="H16" s="8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7"/>
      <c r="H17" s="8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7"/>
      <c r="H19" s="8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7"/>
      <c r="H20" s="8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7"/>
      <c r="H21" s="8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7"/>
      <c r="H22" s="8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7"/>
      <c r="H23" s="8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7"/>
      <c r="H24" s="8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7"/>
      <c r="H25" s="8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7"/>
      <c r="H26" s="8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7"/>
      <c r="H27" s="8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7"/>
      <c r="H28" s="8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7"/>
      <c r="H29" s="8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7"/>
      <c r="H30" s="8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7"/>
      <c r="H31" s="8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7"/>
      <c r="H32" s="8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7"/>
      <c r="H33" s="8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7"/>
      <c r="H34" s="8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7"/>
      <c r="H35" s="8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7"/>
      <c r="H36" s="8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7"/>
      <c r="H37" s="8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7"/>
      <c r="H38" s="8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7"/>
      <c r="H39" s="8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7"/>
      <c r="H40" s="8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7"/>
      <c r="H41" s="8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7"/>
      <c r="H42" s="8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7"/>
      <c r="H43" s="8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7"/>
      <c r="H44" s="8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7"/>
      <c r="H45" s="8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7"/>
      <c r="H46" s="8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7"/>
      <c r="H47" s="8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7"/>
      <c r="H48" s="8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7"/>
      <c r="H49" s="8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7"/>
      <c r="H50" s="8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7"/>
      <c r="H51" s="8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7"/>
      <c r="H52" s="8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7"/>
      <c r="H53" s="8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7"/>
      <c r="H54" s="8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7"/>
      <c r="H55" s="8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7"/>
      <c r="H56" s="8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7"/>
      <c r="H57" s="8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7"/>
      <c r="H58" s="8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7"/>
      <c r="H59" s="8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7"/>
      <c r="H60" s="8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7"/>
      <c r="H61" s="8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7"/>
      <c r="H62" s="8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7"/>
      <c r="H63" s="8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7"/>
      <c r="H64" s="8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7"/>
      <c r="H65" s="8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7"/>
      <c r="H66" s="8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7"/>
      <c r="H67" s="8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7"/>
      <c r="H68" s="8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7"/>
      <c r="H69" s="8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7"/>
      <c r="H70" s="8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7"/>
      <c r="H71" s="8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7"/>
      <c r="H72" s="8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7"/>
      <c r="H73" s="8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7"/>
      <c r="H74" s="8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7"/>
      <c r="H75" s="8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7"/>
      <c r="H76" s="8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7"/>
      <c r="H77" s="8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7"/>
      <c r="H78" s="8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7"/>
      <c r="H79" s="8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7"/>
      <c r="H80" s="8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7"/>
      <c r="H81" s="8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7"/>
      <c r="H82" s="8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7"/>
      <c r="H83" s="8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7"/>
      <c r="H84" s="8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7"/>
      <c r="H85" s="8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7"/>
      <c r="H86" s="8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7"/>
      <c r="H87" s="8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7"/>
      <c r="H88" s="8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7"/>
      <c r="H89" s="8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7"/>
      <c r="H90" s="8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7"/>
      <c r="H91" s="8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7"/>
      <c r="H92" s="8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7"/>
      <c r="H93" s="8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7"/>
      <c r="H94" s="8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7"/>
      <c r="H95" s="8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7"/>
      <c r="H96" s="8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7"/>
      <c r="H97" s="8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7"/>
      <c r="H98" s="87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EWCR1SBKunGIbiiWRkL11mimDdXbCBK1UdfmfpRgheLuO/3V5uYGuxSGEn8m7mut8MDrATw4sm7AjhvdaD/TWg==" saltValue="xYNkuhDA73iKnFrMEwEkog==" spinCount="100000" sheet="1" objects="1" scenarios="1"/>
  <mergeCells count="13">
    <mergeCell ref="B1:D1"/>
    <mergeCell ref="G5:H5"/>
    <mergeCell ref="B13:G13"/>
    <mergeCell ref="R12:T12"/>
    <mergeCell ref="R11:T11"/>
    <mergeCell ref="B11:G11"/>
    <mergeCell ref="B12:H12"/>
    <mergeCell ref="I7:I8"/>
    <mergeCell ref="J7:J8"/>
    <mergeCell ref="K7:K8"/>
    <mergeCell ref="U7:U8"/>
    <mergeCell ref="M7:M8"/>
    <mergeCell ref="N7:N8"/>
  </mergeCells>
  <conditionalFormatting sqref="B7:B9 D7:D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T7:T9">
    <cfRule type="cellIs" dxfId="5" priority="60" operator="equal">
      <formula>"VYHOVUJE"</formula>
    </cfRule>
  </conditionalFormatting>
  <conditionalFormatting sqref="T7:T9">
    <cfRule type="cellIs" dxfId="4" priority="59" operator="equal">
      <formula>"NEVYHOVUJE"</formula>
    </cfRule>
  </conditionalFormatting>
  <conditionalFormatting sqref="G7:H9 R7:R9">
    <cfRule type="containsBlanks" dxfId="3" priority="53">
      <formula>LEN(TRIM(G7))=0</formula>
    </cfRule>
  </conditionalFormatting>
  <conditionalFormatting sqref="G7:H9 R7:R9">
    <cfRule type="notContainsBlanks" dxfId="2" priority="51">
      <formula>LEN(TRIM(G7))&gt;0</formula>
    </cfRule>
  </conditionalFormatting>
  <conditionalFormatting sqref="G7:H9 R7:R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4F8F7A7E-91D6-48F4-9EDC-CFB63AA5A376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2022-09-20T08:02:38Z</cp:lastPrinted>
  <dcterms:created xsi:type="dcterms:W3CDTF">2014-03-05T12:43:32Z</dcterms:created>
  <dcterms:modified xsi:type="dcterms:W3CDTF">2022-10-04T09:46:12Z</dcterms:modified>
</cp:coreProperties>
</file>